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</sheets>
  <calcPr calcId="145621"/>
</workbook>
</file>

<file path=xl/calcChain.xml><?xml version="1.0" encoding="utf-8"?>
<calcChain xmlns="http://schemas.openxmlformats.org/spreadsheetml/2006/main">
  <c r="G12" i="2" l="1"/>
  <c r="G16" i="2"/>
  <c r="G13" i="2"/>
  <c r="C6" i="1"/>
  <c r="C5" i="1"/>
  <c r="C4" i="1"/>
  <c r="D8" i="1"/>
  <c r="B8" i="1"/>
  <c r="C8" i="1" l="1"/>
  <c r="F18" i="2"/>
  <c r="I17" i="2"/>
  <c r="G18" i="2"/>
  <c r="E18" i="2" l="1"/>
  <c r="I14" i="2" l="1"/>
  <c r="I15" i="2"/>
  <c r="I16" i="2"/>
  <c r="H14" i="2"/>
  <c r="E22" i="2" l="1"/>
  <c r="D22" i="2"/>
  <c r="I10" i="2"/>
  <c r="I11" i="2"/>
  <c r="I12" i="2"/>
  <c r="I13" i="2"/>
  <c r="I9" i="2"/>
  <c r="I8" i="2"/>
  <c r="I18" i="2" l="1"/>
  <c r="F22" i="2"/>
  <c r="H11" i="2"/>
  <c r="H10" i="2"/>
  <c r="H15" i="2" l="1"/>
  <c r="H13" i="2"/>
  <c r="H9" i="2"/>
  <c r="H8" i="2"/>
  <c r="H18" i="2" l="1"/>
</calcChain>
</file>

<file path=xl/sharedStrings.xml><?xml version="1.0" encoding="utf-8"?>
<sst xmlns="http://schemas.openxmlformats.org/spreadsheetml/2006/main" count="56" uniqueCount="45">
  <si>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</si>
  <si>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</si>
  <si>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</si>
  <si>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</si>
  <si>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</si>
  <si>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</si>
  <si>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</si>
  <si>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</si>
  <si>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</si>
  <si>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</si>
  <si>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</si>
  <si>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</si>
  <si>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</si>
  <si>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</si>
  <si>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</si>
  <si>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</si>
  <si>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</si>
  <si>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</si>
  <si>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</si>
  <si>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Задолженность за собственниками с 2014 года</t>
  </si>
  <si>
    <t>Задолженность за собственниками на 2016 год</t>
  </si>
  <si>
    <t>Начислено в 2015 году</t>
  </si>
  <si>
    <t>Оплачено в 2015 году</t>
  </si>
  <si>
    <t>Фактический расход в 2015 году</t>
  </si>
  <si>
    <t>Остаток средств с 2014 года</t>
  </si>
  <si>
    <t>Выполнено работ в 2015 году</t>
  </si>
  <si>
    <t>Остаток средств по текущему ремонту на 2016 год</t>
  </si>
  <si>
    <t>Отчетный период : 2015 год</t>
  </si>
  <si>
    <t>Содержание ОПУ ХВС</t>
  </si>
  <si>
    <t>Содержание эл. сетей</t>
  </si>
  <si>
    <t>Содержание газ. сетей</t>
  </si>
  <si>
    <t>март</t>
  </si>
  <si>
    <t>сентябрь</t>
  </si>
  <si>
    <t>август</t>
  </si>
  <si>
    <t>По решению общего собрания собственников</t>
  </si>
  <si>
    <t>Адрес : с. Криулино, ул. Совхозная, д. 15, количество подъездов: 2, количество лифтов: Нет, количество квартир 16. Площадь: 711.80 (м2)</t>
  </si>
  <si>
    <t>Текущий ремонт МКД с. Криулино, ул. Совхозная, д. 15</t>
  </si>
  <si>
    <t>ремонт коньковой доски</t>
  </si>
  <si>
    <t>средства собственников</t>
  </si>
  <si>
    <t>средства потраченные с текущего ремонта</t>
  </si>
  <si>
    <t xml:space="preserve">Установка светильников  </t>
  </si>
  <si>
    <t xml:space="preserve">Замена автоматов (электрика)   </t>
  </si>
  <si>
    <t xml:space="preserve">Ремонт подъездов, двери, козырьки </t>
  </si>
  <si>
    <t>Текущий ремонт подъездов</t>
  </si>
  <si>
    <t>Вывоз твердых комунальных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</si>
</sst>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4" fontId="13" fillId="0" borderId="1" xfId="0" applyNumberFormat="1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4" fontId="14" fillId="0" borderId="1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8" sqref="C8"/>
    </sheetView>
  </sheetViews>
  <sheetFormatPr defaultRowHeight="15.6" x14ac:dyDescent="0.3"/>
  <cols>
    <col min="1" max="1" width="41.109375" style="20" customWidth="1"/>
    <col min="2" max="2" width="14.44140625" style="20" customWidth="1"/>
    <col min="3" max="3" width="16.33203125" style="20" customWidth="1"/>
    <col min="4" max="4" width="14.6640625" style="20" customWidth="1"/>
    <col min="5" max="5" width="19.6640625" style="20" customWidth="1"/>
  </cols>
  <sheetData>
    <row r="1" spans="1:5" ht="17.399999999999999" x14ac:dyDescent="0.3">
      <c r="A1" s="19" t="s">
        <v>36</v>
      </c>
    </row>
    <row r="3" spans="1:5" ht="60" x14ac:dyDescent="0.3">
      <c r="A3" s="21" t="s">
        <v>11</v>
      </c>
      <c r="B3" s="21" t="s">
        <v>12</v>
      </c>
      <c r="C3" s="22" t="s">
        <v>38</v>
      </c>
      <c r="D3" s="22" t="s">
        <v>39</v>
      </c>
      <c r="E3" s="22" t="s">
        <v>13</v>
      </c>
    </row>
    <row r="4" spans="1:5" ht="24.6" customHeight="1" x14ac:dyDescent="0.3">
      <c r="A4" s="35" t="s">
        <v>40</v>
      </c>
      <c r="B4" s="33">
        <v>9247</v>
      </c>
      <c r="C4" s="33">
        <f>B4</f>
        <v>9247</v>
      </c>
      <c r="D4" s="33">
        <v>0</v>
      </c>
      <c r="E4" s="34" t="s">
        <v>31</v>
      </c>
    </row>
    <row r="5" spans="1:5" ht="24.6" customHeight="1" x14ac:dyDescent="0.3">
      <c r="A5" s="35" t="s">
        <v>41</v>
      </c>
      <c r="B5" s="33">
        <v>13789</v>
      </c>
      <c r="C5" s="33">
        <f>B5</f>
        <v>13789</v>
      </c>
      <c r="D5" s="33">
        <v>0</v>
      </c>
      <c r="E5" s="34" t="s">
        <v>31</v>
      </c>
    </row>
    <row r="6" spans="1:5" ht="25.05" customHeight="1" x14ac:dyDescent="0.3">
      <c r="A6" s="35" t="s">
        <v>42</v>
      </c>
      <c r="B6" s="33">
        <v>113397</v>
      </c>
      <c r="C6" s="33">
        <f>B6-D6</f>
        <v>81397</v>
      </c>
      <c r="D6" s="33">
        <v>32000</v>
      </c>
      <c r="E6" s="36" t="s">
        <v>33</v>
      </c>
    </row>
    <row r="7" spans="1:5" ht="25.05" customHeight="1" x14ac:dyDescent="0.3">
      <c r="A7" s="35" t="s">
        <v>37</v>
      </c>
      <c r="B7" s="33">
        <v>40652</v>
      </c>
      <c r="C7" s="33">
        <v>0</v>
      </c>
      <c r="D7" s="33">
        <v>40652</v>
      </c>
      <c r="E7" s="36" t="s">
        <v>32</v>
      </c>
    </row>
    <row r="8" spans="1:5" ht="25.05" customHeight="1" x14ac:dyDescent="0.3">
      <c r="A8" s="18" t="s">
        <v>14</v>
      </c>
      <c r="B8" s="33">
        <f>SUM(B4:B7)</f>
        <v>177085</v>
      </c>
      <c r="C8" s="33">
        <f t="shared" ref="C8:D8" si="0">SUM(C4:C7)</f>
        <v>104433</v>
      </c>
      <c r="D8" s="38">
        <f t="shared" si="0"/>
        <v>72652</v>
      </c>
      <c r="E8" s="37"/>
    </row>
    <row r="9" spans="1:5" ht="25.05" customHeight="1" x14ac:dyDescent="0.3"/>
    <row r="10" spans="1:5" ht="25.05" customHeight="1" x14ac:dyDescent="0.3"/>
    <row r="11" spans="1:5" ht="33" customHeight="1" x14ac:dyDescent="0.3"/>
    <row r="12" spans="1:5" ht="25.05" customHeight="1" x14ac:dyDescent="0.3">
      <c r="A12" s="25" t="s">
        <v>15</v>
      </c>
    </row>
    <row r="13" spans="1:5" x14ac:dyDescent="0.3">
      <c r="A13" s="25"/>
    </row>
    <row r="14" spans="1:5" x14ac:dyDescent="0.3">
      <c r="A14" s="25" t="s">
        <v>16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workbookViewId="0">
      <selection activeCell="B10" sqref="B10"/>
    </sheetView>
  </sheetViews>
  <sheetFormatPr defaultRowHeight="14.4" x14ac:dyDescent="0.3"/>
  <cols>
    <col min="2" max="2" width="26.77734375" customWidth="1"/>
    <col min="3" max="3" width="18.33203125" customWidth="1"/>
    <col min="4" max="4" width="15.109375" customWidth="1"/>
    <col min="5" max="5" width="17.2187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2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35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41" t="s">
        <v>2</v>
      </c>
      <c r="D7" s="42"/>
      <c r="E7" s="30" t="s">
        <v>19</v>
      </c>
      <c r="F7" s="9" t="s">
        <v>21</v>
      </c>
      <c r="G7" s="9" t="s">
        <v>22</v>
      </c>
      <c r="H7" s="9" t="s">
        <v>23</v>
      </c>
      <c r="I7" s="9" t="s">
        <v>20</v>
      </c>
      <c r="J7" s="6"/>
      <c r="K7" s="6"/>
      <c r="L7" s="6"/>
      <c r="M7" s="6"/>
    </row>
    <row r="8" spans="1:13" ht="37.200000000000003" customHeight="1" x14ac:dyDescent="0.3">
      <c r="A8" s="1"/>
      <c r="B8" s="15" t="s">
        <v>4</v>
      </c>
      <c r="C8" s="39" t="s">
        <v>5</v>
      </c>
      <c r="D8" s="40"/>
      <c r="E8" s="31">
        <v>31497.32</v>
      </c>
      <c r="F8" s="16">
        <v>112825.55</v>
      </c>
      <c r="G8" s="17">
        <v>109870.02</v>
      </c>
      <c r="H8" s="16">
        <f>F8</f>
        <v>112825.55</v>
      </c>
      <c r="I8" s="24">
        <f>E8+F8-G8</f>
        <v>34452.849999999991</v>
      </c>
      <c r="J8" s="1"/>
      <c r="K8" s="1"/>
      <c r="L8" s="8"/>
      <c r="M8" s="4"/>
    </row>
    <row r="9" spans="1:13" ht="34.799999999999997" customHeight="1" x14ac:dyDescent="0.3">
      <c r="A9" s="1"/>
      <c r="B9" s="15" t="s">
        <v>44</v>
      </c>
      <c r="C9" s="39" t="s">
        <v>5</v>
      </c>
      <c r="D9" s="40"/>
      <c r="E9" s="31">
        <v>9360.0499999999993</v>
      </c>
      <c r="F9" s="16">
        <v>20777.419999999998</v>
      </c>
      <c r="G9" s="17">
        <v>21749.94</v>
      </c>
      <c r="H9" s="16">
        <f>F9</f>
        <v>20777.419999999998</v>
      </c>
      <c r="I9" s="24">
        <f>E9+F9-G9</f>
        <v>8387.5299999999988</v>
      </c>
      <c r="J9" s="1"/>
      <c r="K9" s="1"/>
      <c r="L9" s="1"/>
      <c r="M9" s="4"/>
    </row>
    <row r="10" spans="1:13" ht="21.6" customHeight="1" x14ac:dyDescent="0.3">
      <c r="A10" s="1"/>
      <c r="B10" s="15" t="s">
        <v>6</v>
      </c>
      <c r="C10" s="39" t="s">
        <v>3</v>
      </c>
      <c r="D10" s="40"/>
      <c r="E10" s="31">
        <v>11045.35</v>
      </c>
      <c r="F10" s="16">
        <v>25845.360000000001</v>
      </c>
      <c r="G10" s="17">
        <v>27305.54</v>
      </c>
      <c r="H10" s="16">
        <f>F10</f>
        <v>25845.360000000001</v>
      </c>
      <c r="I10" s="24">
        <f t="shared" ref="I10:I17" si="0">E10+F10-G10</f>
        <v>9585.1699999999983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39" t="s">
        <v>17</v>
      </c>
      <c r="D11" s="40"/>
      <c r="E11" s="31">
        <v>931.18</v>
      </c>
      <c r="F11" s="16">
        <v>0</v>
      </c>
      <c r="G11" s="17">
        <v>394.4</v>
      </c>
      <c r="H11" s="16">
        <f>F11</f>
        <v>0</v>
      </c>
      <c r="I11" s="24">
        <f t="shared" si="0"/>
        <v>536.78</v>
      </c>
      <c r="J11" s="1"/>
      <c r="K11" s="1"/>
      <c r="L11" s="8"/>
      <c r="M11" s="4"/>
    </row>
    <row r="12" spans="1:13" ht="26.4" customHeight="1" x14ac:dyDescent="0.3">
      <c r="A12" s="1"/>
      <c r="B12" s="15" t="s">
        <v>9</v>
      </c>
      <c r="C12" s="39" t="s">
        <v>18</v>
      </c>
      <c r="D12" s="40"/>
      <c r="E12" s="31">
        <v>18002.5</v>
      </c>
      <c r="F12" s="16">
        <v>44416.32</v>
      </c>
      <c r="G12" s="17">
        <f>33955.3+12705.71</f>
        <v>46661.01</v>
      </c>
      <c r="H12" s="16">
        <v>72652</v>
      </c>
      <c r="I12" s="24">
        <f t="shared" si="0"/>
        <v>15757.809999999998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39" t="s">
        <v>3</v>
      </c>
      <c r="D13" s="40"/>
      <c r="E13" s="31">
        <v>11050.21</v>
      </c>
      <c r="F13" s="16">
        <v>25454.16</v>
      </c>
      <c r="G13" s="17">
        <f>19459.1+7792</f>
        <v>27251.1</v>
      </c>
      <c r="H13" s="16">
        <f>F13</f>
        <v>25454.16</v>
      </c>
      <c r="I13" s="24">
        <f t="shared" si="0"/>
        <v>9253.2699999999968</v>
      </c>
      <c r="J13" s="1"/>
      <c r="K13" s="1"/>
      <c r="L13" s="8"/>
      <c r="M13" s="4"/>
    </row>
    <row r="14" spans="1:13" ht="30.6" customHeight="1" x14ac:dyDescent="0.3">
      <c r="A14" s="1"/>
      <c r="B14" s="15" t="s">
        <v>28</v>
      </c>
      <c r="C14" s="39" t="s">
        <v>3</v>
      </c>
      <c r="D14" s="40"/>
      <c r="E14" s="31">
        <v>0</v>
      </c>
      <c r="F14" s="16">
        <v>341.88</v>
      </c>
      <c r="G14" s="17">
        <v>261.33999999999997</v>
      </c>
      <c r="H14" s="16">
        <f>F14</f>
        <v>341.88</v>
      </c>
      <c r="I14" s="24">
        <f t="shared" si="0"/>
        <v>80.54000000000002</v>
      </c>
      <c r="J14" s="1"/>
      <c r="K14" s="1"/>
      <c r="L14" s="8"/>
      <c r="M14" s="4"/>
    </row>
    <row r="15" spans="1:13" ht="25.8" customHeight="1" x14ac:dyDescent="0.3">
      <c r="A15" s="1"/>
      <c r="B15" s="15" t="s">
        <v>29</v>
      </c>
      <c r="C15" s="39" t="s">
        <v>3</v>
      </c>
      <c r="D15" s="40"/>
      <c r="E15" s="31">
        <v>0</v>
      </c>
      <c r="F15" s="16">
        <v>5124.96</v>
      </c>
      <c r="G15" s="17">
        <v>3917.91</v>
      </c>
      <c r="H15" s="16">
        <f t="shared" ref="H15" si="1">F15</f>
        <v>5124.96</v>
      </c>
      <c r="I15" s="24">
        <f t="shared" si="0"/>
        <v>1207.0500000000002</v>
      </c>
      <c r="J15" s="1"/>
      <c r="K15" s="1"/>
      <c r="L15" s="8"/>
      <c r="M15" s="4"/>
    </row>
    <row r="16" spans="1:13" ht="25.8" customHeight="1" x14ac:dyDescent="0.3">
      <c r="A16" s="1"/>
      <c r="B16" s="15" t="s">
        <v>30</v>
      </c>
      <c r="C16" s="39" t="s">
        <v>3</v>
      </c>
      <c r="D16" s="40"/>
      <c r="E16" s="31">
        <v>857.85</v>
      </c>
      <c r="F16" s="16">
        <v>2050.1999999999998</v>
      </c>
      <c r="G16" s="17">
        <f>1567.32+621</f>
        <v>2188.3199999999997</v>
      </c>
      <c r="H16" s="16">
        <v>0</v>
      </c>
      <c r="I16" s="24">
        <f t="shared" si="0"/>
        <v>719.73</v>
      </c>
      <c r="J16" s="1"/>
      <c r="K16" s="1"/>
      <c r="L16" s="8"/>
      <c r="M16" s="4"/>
    </row>
    <row r="17" spans="1:16" ht="25.8" customHeight="1" x14ac:dyDescent="0.3">
      <c r="A17" s="1"/>
      <c r="B17" s="15" t="s">
        <v>43</v>
      </c>
      <c r="C17" s="39" t="s">
        <v>34</v>
      </c>
      <c r="D17" s="40"/>
      <c r="E17" s="31">
        <v>0</v>
      </c>
      <c r="F17" s="16">
        <v>106287.12</v>
      </c>
      <c r="G17" s="17">
        <v>73732.149999999994</v>
      </c>
      <c r="H17" s="16">
        <v>0</v>
      </c>
      <c r="I17" s="24">
        <f t="shared" si="0"/>
        <v>32554.97</v>
      </c>
      <c r="J17" s="1"/>
      <c r="K17" s="1"/>
      <c r="L17" s="8"/>
      <c r="M17" s="4"/>
    </row>
    <row r="18" spans="1:16" ht="31.8" customHeight="1" x14ac:dyDescent="0.3">
      <c r="A18" s="1"/>
      <c r="B18" s="14" t="s">
        <v>8</v>
      </c>
      <c r="C18" s="13"/>
      <c r="D18" s="13"/>
      <c r="E18" s="23">
        <f>SUM(E8:E17)</f>
        <v>82744.459999999992</v>
      </c>
      <c r="F18" s="23">
        <f t="shared" ref="F18:I18" si="2">SUM(F8:F17)</f>
        <v>343122.97000000003</v>
      </c>
      <c r="G18" s="23">
        <f t="shared" si="2"/>
        <v>313331.73</v>
      </c>
      <c r="H18" s="23">
        <f t="shared" si="2"/>
        <v>263021.33</v>
      </c>
      <c r="I18" s="23">
        <f t="shared" si="2"/>
        <v>112535.69999999997</v>
      </c>
      <c r="J18" s="1"/>
      <c r="K18" s="1"/>
      <c r="L18" s="1"/>
      <c r="M18" s="4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2.8" x14ac:dyDescent="0.3">
      <c r="A21" s="6"/>
      <c r="B21" s="9" t="s">
        <v>1</v>
      </c>
      <c r="C21" s="10" t="s">
        <v>24</v>
      </c>
      <c r="D21" s="10" t="s">
        <v>21</v>
      </c>
      <c r="E21" s="10" t="s">
        <v>25</v>
      </c>
      <c r="F21" s="10" t="s">
        <v>26</v>
      </c>
      <c r="H21" s="28"/>
      <c r="I21" s="6"/>
      <c r="J21" s="6"/>
      <c r="K21" s="6"/>
      <c r="L21" s="6"/>
      <c r="M21" s="6"/>
    </row>
    <row r="22" spans="1:16" ht="28.8" customHeight="1" x14ac:dyDescent="0.3">
      <c r="A22" s="1"/>
      <c r="B22" s="11" t="s">
        <v>9</v>
      </c>
      <c r="C22" s="12">
        <v>6029.11</v>
      </c>
      <c r="D22" s="12">
        <f>F12</f>
        <v>44416.32</v>
      </c>
      <c r="E22" s="12">
        <f>H12</f>
        <v>72652</v>
      </c>
      <c r="F22" s="12">
        <f>C22+D22-E22</f>
        <v>-22206.57</v>
      </c>
      <c r="H22" s="29"/>
      <c r="I22" s="1"/>
      <c r="J22" s="1"/>
      <c r="K22" s="1"/>
      <c r="L22" s="1"/>
      <c r="M22" s="4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 x14ac:dyDescent="0.3">
      <c r="B26" s="25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3">
      <c r="B27" s="25"/>
      <c r="C27" s="27"/>
      <c r="D27" s="27"/>
      <c r="E27" s="27"/>
      <c r="F27" s="27"/>
      <c r="G27" s="27"/>
      <c r="H27" s="27"/>
      <c r="I27" s="27"/>
      <c r="J27" s="27"/>
      <c r="K27" s="26"/>
      <c r="L27" s="26"/>
      <c r="M27" s="26"/>
      <c r="N27" s="26"/>
      <c r="O27" s="26"/>
      <c r="P27" s="26"/>
    </row>
    <row r="28" spans="1:16" x14ac:dyDescent="0.3">
      <c r="B28" s="25" t="s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mergeCells count="11">
    <mergeCell ref="C7:D7"/>
    <mergeCell ref="C8:D8"/>
    <mergeCell ref="C9:D9"/>
    <mergeCell ref="C10:D10"/>
    <mergeCell ref="C11:D11"/>
    <mergeCell ref="C17:D17"/>
    <mergeCell ref="C16:D16"/>
    <mergeCell ref="C13:D13"/>
    <mergeCell ref="C15:D15"/>
    <mergeCell ref="C12:D12"/>
    <mergeCell ref="C14:D14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2017-07-19T08:53:27Z</dcterms:modified>
</cp:coreProperties>
</file>